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4\1 výzva\"/>
    </mc:Choice>
  </mc:AlternateContent>
  <xr:revisionPtr revIDLastSave="0" documentId="13_ncr:1_{120313D8-4161-4FD0-87D2-B57F03D9064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S12" i="1"/>
  <c r="T9" i="1"/>
  <c r="S10" i="1"/>
  <c r="S9" i="1"/>
  <c r="S11" i="1"/>
  <c r="P9" i="1"/>
  <c r="P11" i="1"/>
  <c r="S8" i="1" l="1"/>
  <c r="T8" i="1"/>
  <c r="S13" i="1"/>
  <c r="T13" i="1"/>
  <c r="P8" i="1"/>
  <c r="P13" i="1"/>
  <c r="S7" i="1"/>
  <c r="P7" i="1"/>
  <c r="R16" i="1" l="1"/>
  <c r="T7" i="1"/>
  <c r="Q16" i="1"/>
</calcChain>
</file>

<file path=xl/sharedStrings.xml><?xml version="1.0" encoding="utf-8"?>
<sst xmlns="http://schemas.openxmlformats.org/spreadsheetml/2006/main" count="75" uniqueCount="59">
  <si>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</si>
  <si>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</si>
  <si>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</si>
  <si>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</si>
  <si>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</si>
  <si>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</si>
  <si>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</si>
  <si>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</si>
  <si>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</si>
  <si>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</si>
  <si>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</si>
  <si>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</si>
  <si>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</si>
  <si>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>30236000-2 - Různé počítačové vybavení</t>
  </si>
  <si>
    <t>30237132-3 - Rozhraní USB (univerzální sériová sběrnice)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</si>
  <si>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</si>
  <si>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</si>
  <si>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</si>
  <si>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</si>
  <si>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</si>
  <si>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</si>
  <si>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</si>
  <si>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</si>
  <si>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</si>
  <si>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</si>
  <si>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</si>
  <si>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</si>
  <si>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</si>
  <si>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</si>
  <si>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</si>
  <si>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</si>
  <si>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</si>
  <si>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</si>
  <si>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</si>
  <si>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</si>
  <si>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</si>
  <si>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Dokovací stanice kompatibilní s notebooky DELL XPS 7390 a DELL XPS 9350</t>
  </si>
  <si>
    <r>
      <t xml:space="preserve">Vlastní napájení, připojení prostřednictvím Thunderbolt 4 (se schopností napájet výše uvedené notebooky).
USB-C min. 2x, 
USB-A min. 2x, 
HDMI min. 1x, 
DisplayPort min. 1x, 
RJ-45 1x. 
</t>
    </r>
    <r>
      <rPr>
        <b/>
        <sz val="11"/>
        <color theme="1"/>
        <rFont val="Calibri"/>
        <family val="2"/>
        <charset val="238"/>
        <scheme val="minor"/>
      </rPr>
      <t>Kompatibilni s notebooky DELL XPS 7390 a DELL XPS 9350.</t>
    </r>
  </si>
  <si>
    <t>Samostatná faktura</t>
  </si>
  <si>
    <t>PhDr. Helena Bauerová, Ph.D.,
Tel.: 606 475 707,
37763 5603</t>
  </si>
  <si>
    <t>Jungmannova 1, 
301 00 Plzeň, 
Fakulta filozofická - Katedra politologie a mezinárodních vztahů,
místnost JJ 307</t>
  </si>
  <si>
    <t>21 dní</t>
  </si>
  <si>
    <t>Kabel USB-A to USB-C 2 metry</t>
  </si>
  <si>
    <t xml:space="preserve">Příloha č. 2 Kupní smlouvy - technická specifikace
Výpočetní technika (III.) 114 - 2025 </t>
  </si>
  <si>
    <t>14 dní</t>
  </si>
  <si>
    <t>Ing. Miroslav Jiřík, Ph.D.k, 
Tel.: 721 326 766,
37763 2569</t>
  </si>
  <si>
    <t>Technická 8, 
301 00 Plzeň,
Fakulta aplikovaných věd - Nové technologie pro informační společnost,
místnost UC 533</t>
  </si>
  <si>
    <t>Kabel USB-A to USB-C, délka 2 metry, datový přenos.</t>
  </si>
  <si>
    <t>Kancelářský notebook</t>
  </si>
  <si>
    <t xml:space="preserve">Monitor QHD 27 </t>
  </si>
  <si>
    <t>Ing. Kamil Eckhardt,
Tel.: 37763 3006,
776 711 255</t>
  </si>
  <si>
    <t>Univerzitní 22,
301 00 Plzeň,
Fakulta ekonomická - Děkanát,
místnost UL 401b</t>
  </si>
  <si>
    <t>Záruka min. 5 let se servisem NBD on-site.</t>
  </si>
  <si>
    <t>Provedení notebooku klasické.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</si>
  <si>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t>Operační systém ve verzi Windows 11 Pro, předinstalovaný (nesmí to být licence typu K12 (EDU)).
OS Windows požadujeme z důvodu kompatibility s interními aplikacemi ZČU (Stag, Magion,...).</t>
  </si>
  <si>
    <t>Kancelářské stolní PC včetně klávesnice a myši</t>
  </si>
  <si>
    <t>Provedení klasický tower nebo mini tower.
Výkon procesoru v Passmark CPU více než 39 000 bodů, min. 14 jader.
Operační paměť min. 32 GB DDR5.
SSD disk s kapacitou min. 1TB.
Klávesnice a myš součástí balení.
Připojení min. Wi-Fi 6E a Bluetooth 5.3.
Porty minimálně 1x USB-C, 3x USB-A 3.2 Gen 2, 2x USB-A 3.2 Gen 1, 1x HDMI, 1x RJ-45, 1x audio jack.
Podpora prostřednictvím internetu musí umožňovat stahování ovladačů a manuálu z internetu adresně pro konkrétní zadaný typ (sériové číslo) zařízení.
Záruka min. 5 let se servisem NBD on-site.
USB klávesnice a myš: Připojení USB, kancelářské provedení klávesnice a myši. Klávesnice Full size s numerickým blokem. Myš min. 3 tlačítka s kolečkem, optický senzor, min. 1 000 DPI.</t>
  </si>
  <si>
    <t>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RJ-45.
Záruka min. 5 let se servisem NBD on-site.</t>
  </si>
  <si>
    <t>Operační systém Windows 11 ve verzi Pro, předinstalovaný (nesmí to být licence typu K12 (EDU)).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</si>
</sst>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0" fontId="26" fillId="4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15" fillId="6" borderId="6" xfId="0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15" fillId="6" borderId="25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0" fillId="3" borderId="25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165" fontId="0" fillId="0" borderId="17" xfId="0" applyNumberFormat="1" applyBorder="1" applyAlignment="1" applyProtection="1">
      <alignment horizontal="right" vertical="center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164" fontId="14" fillId="0" borderId="12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10" zoomScale="71" zoomScaleNormal="71" workbookViewId="0">
      <selection activeCell="H13" sqref="H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59" customWidth="1"/>
    <col min="5" max="5" width="10.5703125" style="22" customWidth="1"/>
    <col min="6" max="6" width="143.570312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7.28515625" style="1" hidden="1" customWidth="1"/>
    <col min="12" max="12" width="28.42578125" style="1" customWidth="1"/>
    <col min="13" max="13" width="31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43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31</v>
      </c>
      <c r="H6" s="31" t="s">
        <v>33</v>
      </c>
      <c r="I6" s="32" t="s">
        <v>18</v>
      </c>
      <c r="J6" s="29" t="s">
        <v>19</v>
      </c>
      <c r="K6" s="29" t="s">
        <v>35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139.5" customHeight="1" thickTop="1" thickBot="1" x14ac:dyDescent="0.3">
      <c r="A7" s="37"/>
      <c r="B7" s="38">
        <v>1</v>
      </c>
      <c r="C7" s="39" t="s">
        <v>36</v>
      </c>
      <c r="D7" s="40">
        <v>2</v>
      </c>
      <c r="E7" s="41" t="s">
        <v>32</v>
      </c>
      <c r="F7" s="42" t="s">
        <v>37</v>
      </c>
      <c r="G7" s="161"/>
      <c r="H7" s="43" t="s">
        <v>34</v>
      </c>
      <c r="I7" s="39" t="s">
        <v>38</v>
      </c>
      <c r="J7" s="44" t="s">
        <v>34</v>
      </c>
      <c r="K7" s="45"/>
      <c r="L7" s="46"/>
      <c r="M7" s="47" t="s">
        <v>39</v>
      </c>
      <c r="N7" s="47" t="s">
        <v>40</v>
      </c>
      <c r="O7" s="48" t="s">
        <v>41</v>
      </c>
      <c r="P7" s="49">
        <f>D7*Q7</f>
        <v>11000</v>
      </c>
      <c r="Q7" s="50">
        <v>5500</v>
      </c>
      <c r="R7" s="168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13</v>
      </c>
    </row>
    <row r="8" spans="1:22" ht="111" customHeight="1" thickBot="1" x14ac:dyDescent="0.3">
      <c r="A8" s="37"/>
      <c r="B8" s="55">
        <v>2</v>
      </c>
      <c r="C8" s="56" t="s">
        <v>42</v>
      </c>
      <c r="D8" s="57">
        <v>10</v>
      </c>
      <c r="E8" s="58" t="s">
        <v>32</v>
      </c>
      <c r="F8" s="59" t="s">
        <v>47</v>
      </c>
      <c r="G8" s="162"/>
      <c r="H8" s="60" t="s">
        <v>34</v>
      </c>
      <c r="I8" s="61" t="s">
        <v>38</v>
      </c>
      <c r="J8" s="61" t="s">
        <v>34</v>
      </c>
      <c r="K8" s="62"/>
      <c r="L8" s="63"/>
      <c r="M8" s="64" t="s">
        <v>45</v>
      </c>
      <c r="N8" s="64" t="s">
        <v>46</v>
      </c>
      <c r="O8" s="65" t="s">
        <v>44</v>
      </c>
      <c r="P8" s="66">
        <f>D8*Q8</f>
        <v>2300</v>
      </c>
      <c r="Q8" s="67">
        <v>230</v>
      </c>
      <c r="R8" s="169"/>
      <c r="S8" s="68">
        <f>D8*R8</f>
        <v>0</v>
      </c>
      <c r="T8" s="69" t="str">
        <f t="shared" ref="T8:T13" si="0">IF(ISNUMBER(R8), IF(R8&gt;Q8,"NEVYHOVUJE","VYHOVUJE")," ")</f>
        <v xml:space="preserve"> </v>
      </c>
      <c r="U8" s="70"/>
      <c r="V8" s="71" t="s">
        <v>14</v>
      </c>
    </row>
    <row r="9" spans="1:22" ht="239.25" customHeight="1" x14ac:dyDescent="0.25">
      <c r="A9" s="37"/>
      <c r="B9" s="72">
        <v>3</v>
      </c>
      <c r="C9" s="73" t="s">
        <v>48</v>
      </c>
      <c r="D9" s="74">
        <v>2</v>
      </c>
      <c r="E9" s="75" t="s">
        <v>32</v>
      </c>
      <c r="F9" s="76" t="s">
        <v>53</v>
      </c>
      <c r="G9" s="163"/>
      <c r="H9" s="163"/>
      <c r="I9" s="77" t="s">
        <v>38</v>
      </c>
      <c r="J9" s="77" t="s">
        <v>34</v>
      </c>
      <c r="K9" s="78"/>
      <c r="L9" s="79" t="s">
        <v>52</v>
      </c>
      <c r="M9" s="80" t="s">
        <v>50</v>
      </c>
      <c r="N9" s="80" t="s">
        <v>51</v>
      </c>
      <c r="O9" s="81" t="s">
        <v>41</v>
      </c>
      <c r="P9" s="82">
        <f>D9*Q9</f>
        <v>48000</v>
      </c>
      <c r="Q9" s="83">
        <v>24000</v>
      </c>
      <c r="R9" s="170"/>
      <c r="S9" s="84">
        <f>D9*R9</f>
        <v>0</v>
      </c>
      <c r="T9" s="85" t="str">
        <f>IF(R9+R10, IF(R9+R10&gt;Q9,"NEVYHOVUJE","VYHOVUJE")," ")</f>
        <v xml:space="preserve"> </v>
      </c>
      <c r="U9" s="86"/>
      <c r="V9" s="87" t="s">
        <v>11</v>
      </c>
    </row>
    <row r="10" spans="1:22" ht="56.25" customHeight="1" x14ac:dyDescent="0.25">
      <c r="A10" s="37"/>
      <c r="B10" s="88"/>
      <c r="C10" s="89"/>
      <c r="D10" s="90"/>
      <c r="E10" s="91"/>
      <c r="F10" s="92" t="s">
        <v>54</v>
      </c>
      <c r="G10" s="164"/>
      <c r="H10" s="93" t="s">
        <v>34</v>
      </c>
      <c r="I10" s="94"/>
      <c r="J10" s="94"/>
      <c r="K10" s="95"/>
      <c r="L10" s="96"/>
      <c r="M10" s="97"/>
      <c r="N10" s="97"/>
      <c r="O10" s="98"/>
      <c r="P10" s="99"/>
      <c r="Q10" s="100"/>
      <c r="R10" s="171"/>
      <c r="S10" s="101">
        <f>D9*R10</f>
        <v>0</v>
      </c>
      <c r="T10" s="102"/>
      <c r="U10" s="103"/>
      <c r="V10" s="104"/>
    </row>
    <row r="11" spans="1:22" ht="211.5" customHeight="1" x14ac:dyDescent="0.25">
      <c r="A11" s="37"/>
      <c r="B11" s="105">
        <v>4</v>
      </c>
      <c r="C11" s="106" t="s">
        <v>55</v>
      </c>
      <c r="D11" s="107">
        <v>1</v>
      </c>
      <c r="E11" s="108" t="s">
        <v>32</v>
      </c>
      <c r="F11" s="109" t="s">
        <v>56</v>
      </c>
      <c r="G11" s="165"/>
      <c r="H11" s="165"/>
      <c r="I11" s="94"/>
      <c r="J11" s="94"/>
      <c r="K11" s="95"/>
      <c r="L11" s="110" t="s">
        <v>52</v>
      </c>
      <c r="M11" s="111"/>
      <c r="N11" s="97"/>
      <c r="O11" s="98"/>
      <c r="P11" s="112">
        <f>D11*Q11</f>
        <v>20500</v>
      </c>
      <c r="Q11" s="113">
        <v>20500</v>
      </c>
      <c r="R11" s="172"/>
      <c r="S11" s="114">
        <f>D11*R11</f>
        <v>0</v>
      </c>
      <c r="T11" s="115" t="str">
        <f>IF(R11+R12, IF(R11+R12&gt;Q11,"NEVYHOVUJE","VYHOVUJE")," ")</f>
        <v xml:space="preserve"> </v>
      </c>
      <c r="U11" s="103"/>
      <c r="V11" s="116" t="s">
        <v>30</v>
      </c>
    </row>
    <row r="12" spans="1:22" ht="56.25" customHeight="1" x14ac:dyDescent="0.25">
      <c r="A12" s="37"/>
      <c r="B12" s="88"/>
      <c r="C12" s="117"/>
      <c r="D12" s="90"/>
      <c r="E12" s="91"/>
      <c r="F12" s="118" t="s">
        <v>58</v>
      </c>
      <c r="G12" s="166"/>
      <c r="H12" s="119" t="s">
        <v>34</v>
      </c>
      <c r="I12" s="94"/>
      <c r="J12" s="94"/>
      <c r="K12" s="95"/>
      <c r="L12" s="96"/>
      <c r="M12" s="111"/>
      <c r="N12" s="97"/>
      <c r="O12" s="98"/>
      <c r="P12" s="99"/>
      <c r="Q12" s="100"/>
      <c r="R12" s="173"/>
      <c r="S12" s="120">
        <f>D11*R12</f>
        <v>0</v>
      </c>
      <c r="T12" s="102"/>
      <c r="U12" s="103"/>
      <c r="V12" s="104"/>
    </row>
    <row r="13" spans="1:22" ht="183.75" customHeight="1" thickBot="1" x14ac:dyDescent="0.3">
      <c r="A13" s="37"/>
      <c r="B13" s="121">
        <v>5</v>
      </c>
      <c r="C13" s="122" t="s">
        <v>49</v>
      </c>
      <c r="D13" s="123">
        <v>1</v>
      </c>
      <c r="E13" s="124" t="s">
        <v>32</v>
      </c>
      <c r="F13" s="125" t="s">
        <v>57</v>
      </c>
      <c r="G13" s="167"/>
      <c r="H13" s="167"/>
      <c r="I13" s="126"/>
      <c r="J13" s="126"/>
      <c r="K13" s="127"/>
      <c r="L13" s="128" t="s">
        <v>52</v>
      </c>
      <c r="M13" s="129"/>
      <c r="N13" s="130"/>
      <c r="O13" s="131"/>
      <c r="P13" s="132">
        <f>D13*Q13</f>
        <v>7652</v>
      </c>
      <c r="Q13" s="133">
        <v>7652</v>
      </c>
      <c r="R13" s="174"/>
      <c r="S13" s="134">
        <f>D13*R13</f>
        <v>0</v>
      </c>
      <c r="T13" s="135" t="str">
        <f t="shared" si="0"/>
        <v xml:space="preserve"> </v>
      </c>
      <c r="U13" s="136"/>
      <c r="V13" s="137" t="s">
        <v>12</v>
      </c>
    </row>
    <row r="14" spans="1:22" ht="17.45" customHeight="1" thickTop="1" thickBot="1" x14ac:dyDescent="0.3">
      <c r="B14" s="138"/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39" t="s">
        <v>27</v>
      </c>
      <c r="C15" s="139"/>
      <c r="D15" s="139"/>
      <c r="E15" s="139"/>
      <c r="F15" s="139"/>
      <c r="G15" s="139"/>
      <c r="H15" s="140"/>
      <c r="I15" s="140"/>
      <c r="J15" s="141"/>
      <c r="K15" s="141"/>
      <c r="L15" s="27"/>
      <c r="M15" s="27"/>
      <c r="N15" s="27"/>
      <c r="O15" s="142"/>
      <c r="P15" s="142"/>
      <c r="Q15" s="143" t="s">
        <v>9</v>
      </c>
      <c r="R15" s="144" t="s">
        <v>10</v>
      </c>
      <c r="S15" s="145"/>
      <c r="T15" s="146"/>
      <c r="U15" s="147"/>
      <c r="V15" s="148"/>
    </row>
    <row r="16" spans="1:22" ht="50.45" customHeight="1" thickTop="1" thickBot="1" x14ac:dyDescent="0.3">
      <c r="B16" s="149" t="s">
        <v>26</v>
      </c>
      <c r="C16" s="149"/>
      <c r="D16" s="149"/>
      <c r="E16" s="149"/>
      <c r="F16" s="149"/>
      <c r="G16" s="149"/>
      <c r="H16" s="149"/>
      <c r="I16" s="150"/>
      <c r="L16" s="7"/>
      <c r="M16" s="7"/>
      <c r="N16" s="7"/>
      <c r="O16" s="151"/>
      <c r="P16" s="151"/>
      <c r="Q16" s="152">
        <f>SUM(P7:P13)</f>
        <v>89452</v>
      </c>
      <c r="R16" s="153">
        <f>SUM(S7:S13)</f>
        <v>0</v>
      </c>
      <c r="S16" s="154"/>
      <c r="T16" s="155"/>
    </row>
    <row r="17" spans="2:19" ht="15.75" thickTop="1" x14ac:dyDescent="0.25">
      <c r="B17" s="156" t="s">
        <v>29</v>
      </c>
      <c r="C17" s="156"/>
      <c r="D17" s="156"/>
      <c r="E17" s="156"/>
      <c r="F17" s="156"/>
      <c r="G17" s="15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57"/>
      <c r="C18" s="157"/>
      <c r="D18" s="157"/>
      <c r="E18" s="157"/>
      <c r="F18" s="1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57"/>
      <c r="C19" s="157"/>
      <c r="D19" s="157"/>
      <c r="E19" s="157"/>
      <c r="F19" s="1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57"/>
      <c r="C20" s="157"/>
      <c r="D20" s="157"/>
      <c r="E20" s="157"/>
      <c r="F20" s="1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41"/>
      <c r="D21" s="158"/>
      <c r="E21" s="141"/>
      <c r="F21" s="141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60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41"/>
      <c r="D23" s="158"/>
      <c r="E23" s="141"/>
      <c r="F23" s="14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41"/>
      <c r="D24" s="158"/>
      <c r="E24" s="141"/>
      <c r="F24" s="14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41"/>
      <c r="D25" s="158"/>
      <c r="E25" s="141"/>
      <c r="F25" s="14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41"/>
      <c r="D26" s="158"/>
      <c r="E26" s="141"/>
      <c r="F26" s="14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41"/>
      <c r="D27" s="158"/>
      <c r="E27" s="141"/>
      <c r="F27" s="14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41"/>
      <c r="D28" s="158"/>
      <c r="E28" s="141"/>
      <c r="F28" s="14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41"/>
      <c r="D29" s="158"/>
      <c r="E29" s="141"/>
      <c r="F29" s="14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41"/>
      <c r="D30" s="158"/>
      <c r="E30" s="141"/>
      <c r="F30" s="14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41"/>
      <c r="D31" s="158"/>
      <c r="E31" s="141"/>
      <c r="F31" s="14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41"/>
      <c r="D32" s="158"/>
      <c r="E32" s="141"/>
      <c r="F32" s="14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1"/>
      <c r="D33" s="158"/>
      <c r="E33" s="141"/>
      <c r="F33" s="14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1"/>
      <c r="D34" s="158"/>
      <c r="E34" s="141"/>
      <c r="F34" s="14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1"/>
      <c r="D35" s="158"/>
      <c r="E35" s="141"/>
      <c r="F35" s="14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1"/>
      <c r="D36" s="158"/>
      <c r="E36" s="141"/>
      <c r="F36" s="14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1"/>
      <c r="D37" s="158"/>
      <c r="E37" s="141"/>
      <c r="F37" s="14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1"/>
      <c r="D38" s="158"/>
      <c r="E38" s="141"/>
      <c r="F38" s="14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1"/>
      <c r="D39" s="158"/>
      <c r="E39" s="141"/>
      <c r="F39" s="14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1"/>
      <c r="D40" s="158"/>
      <c r="E40" s="141"/>
      <c r="F40" s="14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1"/>
      <c r="D41" s="158"/>
      <c r="E41" s="141"/>
      <c r="F41" s="14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1"/>
      <c r="D42" s="158"/>
      <c r="E42" s="141"/>
      <c r="F42" s="14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1"/>
      <c r="D43" s="158"/>
      <c r="E43" s="141"/>
      <c r="F43" s="14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1"/>
      <c r="D44" s="158"/>
      <c r="E44" s="141"/>
      <c r="F44" s="14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1"/>
      <c r="D45" s="158"/>
      <c r="E45" s="141"/>
      <c r="F45" s="14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1"/>
      <c r="D46" s="158"/>
      <c r="E46" s="141"/>
      <c r="F46" s="14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1"/>
      <c r="D47" s="158"/>
      <c r="E47" s="141"/>
      <c r="F47" s="14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1"/>
      <c r="D48" s="158"/>
      <c r="E48" s="141"/>
      <c r="F48" s="14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1"/>
      <c r="D49" s="158"/>
      <c r="E49" s="141"/>
      <c r="F49" s="14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1"/>
      <c r="D50" s="158"/>
      <c r="E50" s="141"/>
      <c r="F50" s="14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1"/>
      <c r="D51" s="158"/>
      <c r="E51" s="141"/>
      <c r="F51" s="14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1"/>
      <c r="D52" s="158"/>
      <c r="E52" s="141"/>
      <c r="F52" s="14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1"/>
      <c r="D53" s="158"/>
      <c r="E53" s="141"/>
      <c r="F53" s="14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1"/>
      <c r="D54" s="158"/>
      <c r="E54" s="141"/>
      <c r="F54" s="14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1"/>
      <c r="D55" s="158"/>
      <c r="E55" s="141"/>
      <c r="F55" s="14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1"/>
      <c r="D56" s="158"/>
      <c r="E56" s="141"/>
      <c r="F56" s="14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1"/>
      <c r="D57" s="158"/>
      <c r="E57" s="141"/>
      <c r="F57" s="14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1"/>
      <c r="D58" s="158"/>
      <c r="E58" s="141"/>
      <c r="F58" s="14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1"/>
      <c r="D59" s="158"/>
      <c r="E59" s="141"/>
      <c r="F59" s="14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1"/>
      <c r="D60" s="158"/>
      <c r="E60" s="141"/>
      <c r="F60" s="14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1"/>
      <c r="D61" s="158"/>
      <c r="E61" s="141"/>
      <c r="F61" s="14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1"/>
      <c r="D62" s="158"/>
      <c r="E62" s="141"/>
      <c r="F62" s="14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1"/>
      <c r="D63" s="158"/>
      <c r="E63" s="141"/>
      <c r="F63" s="14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1"/>
      <c r="D64" s="158"/>
      <c r="E64" s="141"/>
      <c r="F64" s="14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1"/>
      <c r="D65" s="158"/>
      <c r="E65" s="141"/>
      <c r="F65" s="14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1"/>
      <c r="D66" s="158"/>
      <c r="E66" s="141"/>
      <c r="F66" s="14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1"/>
      <c r="D67" s="158"/>
      <c r="E67" s="141"/>
      <c r="F67" s="14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1"/>
      <c r="D68" s="158"/>
      <c r="E68" s="141"/>
      <c r="F68" s="14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1"/>
      <c r="D69" s="158"/>
      <c r="E69" s="141"/>
      <c r="F69" s="14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1"/>
      <c r="D70" s="158"/>
      <c r="E70" s="141"/>
      <c r="F70" s="14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1"/>
      <c r="D71" s="158"/>
      <c r="E71" s="141"/>
      <c r="F71" s="14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1"/>
      <c r="D72" s="158"/>
      <c r="E72" s="141"/>
      <c r="F72" s="14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1"/>
      <c r="D73" s="158"/>
      <c r="E73" s="141"/>
      <c r="F73" s="14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1"/>
      <c r="D74" s="158"/>
      <c r="E74" s="141"/>
      <c r="F74" s="14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1"/>
      <c r="D75" s="158"/>
      <c r="E75" s="141"/>
      <c r="F75" s="14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1"/>
      <c r="D76" s="158"/>
      <c r="E76" s="141"/>
      <c r="F76" s="14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1"/>
      <c r="D77" s="158"/>
      <c r="E77" s="141"/>
      <c r="F77" s="14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1"/>
      <c r="D78" s="158"/>
      <c r="E78" s="141"/>
      <c r="F78" s="14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1"/>
      <c r="D79" s="158"/>
      <c r="E79" s="141"/>
      <c r="F79" s="14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1"/>
      <c r="D80" s="158"/>
      <c r="E80" s="141"/>
      <c r="F80" s="14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1"/>
      <c r="D81" s="158"/>
      <c r="E81" s="141"/>
      <c r="F81" s="14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1"/>
      <c r="D82" s="158"/>
      <c r="E82" s="141"/>
      <c r="F82" s="14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1"/>
      <c r="D83" s="158"/>
      <c r="E83" s="141"/>
      <c r="F83" s="14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1"/>
      <c r="D84" s="158"/>
      <c r="E84" s="141"/>
      <c r="F84" s="14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1"/>
      <c r="D85" s="158"/>
      <c r="E85" s="141"/>
      <c r="F85" s="14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1"/>
      <c r="D86" s="158"/>
      <c r="E86" s="141"/>
      <c r="F86" s="14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1"/>
      <c r="D87" s="158"/>
      <c r="E87" s="141"/>
      <c r="F87" s="14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1"/>
      <c r="D88" s="158"/>
      <c r="E88" s="141"/>
      <c r="F88" s="14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1"/>
      <c r="D89" s="158"/>
      <c r="E89" s="141"/>
      <c r="F89" s="14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1"/>
      <c r="D90" s="158"/>
      <c r="E90" s="141"/>
      <c r="F90" s="14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1"/>
      <c r="D91" s="158"/>
      <c r="E91" s="141"/>
      <c r="F91" s="14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1"/>
      <c r="D92" s="158"/>
      <c r="E92" s="141"/>
      <c r="F92" s="14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1"/>
      <c r="D93" s="158"/>
      <c r="E93" s="141"/>
      <c r="F93" s="14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1"/>
      <c r="D94" s="158"/>
      <c r="E94" s="141"/>
      <c r="F94" s="14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1"/>
      <c r="D95" s="158"/>
      <c r="E95" s="141"/>
      <c r="F95" s="14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1"/>
      <c r="D96" s="158"/>
      <c r="E96" s="141"/>
      <c r="F96" s="14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41"/>
      <c r="D97" s="158"/>
      <c r="E97" s="141"/>
      <c r="F97" s="14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41"/>
      <c r="D98" s="158"/>
      <c r="E98" s="141"/>
      <c r="F98" s="14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41"/>
      <c r="D99" s="158"/>
      <c r="E99" s="141"/>
      <c r="F99" s="14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41"/>
      <c r="D100" s="158"/>
      <c r="E100" s="141"/>
      <c r="F100" s="14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41"/>
      <c r="D101" s="158"/>
      <c r="E101" s="141"/>
      <c r="F101" s="141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41"/>
      <c r="D102" s="158"/>
      <c r="E102" s="141"/>
      <c r="F102" s="141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k7tssGlxniZTVIxnHBXDQdBHKJXYRKcPKaRCZeR71Ygo3uaHkV/u6QCTeJcKSHe2OpaY3rDeUoWiWtVY6RsCsg==" saltValue="tvFVE57pbhmQDr0hlgfp2A==" spinCount="100000" sheet="1" objects="1" scenarios="1"/>
  <mergeCells count="32">
    <mergeCell ref="B11:B12"/>
    <mergeCell ref="C11:C12"/>
    <mergeCell ref="D11:D12"/>
    <mergeCell ref="E11:E12"/>
    <mergeCell ref="L11:L12"/>
    <mergeCell ref="U9:U13"/>
    <mergeCell ref="M9:M13"/>
    <mergeCell ref="N9:N13"/>
    <mergeCell ref="P9:P10"/>
    <mergeCell ref="Q9:Q10"/>
    <mergeCell ref="T9:T10"/>
    <mergeCell ref="V9:V10"/>
    <mergeCell ref="P11:P12"/>
    <mergeCell ref="Q11:Q12"/>
    <mergeCell ref="T11:T12"/>
    <mergeCell ref="V11:V12"/>
    <mergeCell ref="B1:D1"/>
    <mergeCell ref="G5:H5"/>
    <mergeCell ref="B17:G17"/>
    <mergeCell ref="R16:T16"/>
    <mergeCell ref="R15:T15"/>
    <mergeCell ref="B15:G15"/>
    <mergeCell ref="B16:H16"/>
    <mergeCell ref="I9:I13"/>
    <mergeCell ref="J9:J13"/>
    <mergeCell ref="K9:K13"/>
    <mergeCell ref="O9:O13"/>
    <mergeCell ref="B9:B10"/>
    <mergeCell ref="C9:C10"/>
    <mergeCell ref="D9:D10"/>
    <mergeCell ref="E9:E10"/>
    <mergeCell ref="L9:L10"/>
  </mergeCells>
  <conditionalFormatting sqref="R7:R13 G7:H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:T9 T11 T1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9:J10" xr:uid="{C9369DE5-2385-49FF-A754-5F8F05635E82}">
      <formula1>"ANO,NE"</formula1>
    </dataValidation>
    <dataValidation type="list" allowBlank="1" showInputMessage="1" showErrorMessage="1" sqref="E7:E9 E11 E13" xr:uid="{349A6282-9232-40B5-B155-0C95E3B5B228}">
      <formula1>"ks,bal,sada,m,"</formula1>
    </dataValidation>
  </dataValidations>
  <hyperlinks>
    <hyperlink ref="H6" location="'Výpočetní technika'!B16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10:S12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2025-07-01T05:38:32Z</cp:lastPrinted>
  <dcterms:created xsi:type="dcterms:W3CDTF">2014-03-05T12:43:32Z</dcterms:created>
  <dcterms:modified xsi:type="dcterms:W3CDTF">2025-07-01T07:17:43Z</dcterms:modified>
</cp:coreProperties>
</file>